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240" yWindow="105" windowWidth="14805" windowHeight="8010"/>
  </bookViews>
  <sheets>
    <sheet name="عالی" sheetId="1" r:id="rId1"/>
  </sheets>
  <definedNames>
    <definedName name="_xlnm.Print_Area" localSheetId="0">عالی!$A$1:$J$54</definedName>
  </definedNames>
  <calcPr calcId="125725"/>
</workbook>
</file>

<file path=xl/calcChain.xml><?xml version="1.0" encoding="utf-8"?>
<calcChain xmlns="http://schemas.openxmlformats.org/spreadsheetml/2006/main">
  <c r="J40" i="1"/>
  <c r="J38"/>
  <c r="J41"/>
  <c r="J36"/>
  <c r="F49"/>
  <c r="J45"/>
  <c r="J44"/>
  <c r="J46" l="1"/>
  <c r="J24"/>
  <c r="J23"/>
  <c r="J22" l="1"/>
  <c r="J33" l="1"/>
  <c r="J34"/>
  <c r="J32"/>
  <c r="J35" l="1"/>
  <c r="J29"/>
  <c r="J28"/>
  <c r="J5"/>
  <c r="J6"/>
  <c r="J4"/>
  <c r="J7" l="1"/>
  <c r="J30"/>
  <c r="J13"/>
  <c r="J18"/>
  <c r="J10"/>
  <c r="J15"/>
  <c r="J11"/>
  <c r="J16"/>
  <c r="J12"/>
  <c r="J17"/>
  <c r="J14"/>
  <c r="J9" l="1"/>
  <c r="J19" s="1"/>
  <c r="J21"/>
  <c r="J25" s="1"/>
  <c r="J39"/>
  <c r="J42" s="1"/>
  <c r="I47" s="1"/>
  <c r="I48" s="1"/>
  <c r="F50" l="1"/>
</calcChain>
</file>

<file path=xl/sharedStrings.xml><?xml version="1.0" encoding="utf-8"?>
<sst xmlns="http://schemas.openxmlformats.org/spreadsheetml/2006/main" count="77" uniqueCount="64">
  <si>
    <t>ردیف</t>
  </si>
  <si>
    <t>عامل ارزیابی کارمندان</t>
  </si>
  <si>
    <t>شاخص امتیاز</t>
  </si>
  <si>
    <t>امتیاز</t>
  </si>
  <si>
    <t>حداکثر امتیاز</t>
  </si>
  <si>
    <t xml:space="preserve">امتیاز مکتسبه </t>
  </si>
  <si>
    <t xml:space="preserve">دکترا و بالاتر </t>
  </si>
  <si>
    <t>کارشناسی ارشد</t>
  </si>
  <si>
    <t>کارشناسی</t>
  </si>
  <si>
    <t>جمع امتیاز:</t>
  </si>
  <si>
    <t>روز</t>
  </si>
  <si>
    <t>ماه</t>
  </si>
  <si>
    <t>سال</t>
  </si>
  <si>
    <t>به ازای هر سال عضویت در شورا / کمیته هایی که بر اساس قانون و دستورالعمل وزارت شکل می گیرد</t>
  </si>
  <si>
    <t>تعداد</t>
  </si>
  <si>
    <t>تعداد ساعات</t>
  </si>
  <si>
    <t>ارزیابی عملکرد</t>
  </si>
  <si>
    <t>تشویقات در 10 سال اخیر</t>
  </si>
  <si>
    <t>تعداد تشویقات</t>
  </si>
  <si>
    <t xml:space="preserve">مستند سازی تجربیات </t>
  </si>
  <si>
    <t>جمع امتیازات</t>
  </si>
  <si>
    <t xml:space="preserve">تحصیلات  (مدرک تحصیلی) </t>
  </si>
  <si>
    <t xml:space="preserve">مسئـول کارگزیـنی </t>
  </si>
  <si>
    <t>مدت</t>
  </si>
  <si>
    <t xml:space="preserve"> به ازای هر سال سنوات با مدرک دیپلم و پایین تر</t>
  </si>
  <si>
    <t xml:space="preserve"> به ازای هر سال سنوات با مدرک کاردانی </t>
  </si>
  <si>
    <t xml:space="preserve"> به ازای هر سال سنوات با مدرک کارشناسی</t>
  </si>
  <si>
    <t xml:space="preserve"> به ازای هر سال سنوات با مدرک کارشناسی ارشد</t>
  </si>
  <si>
    <t xml:space="preserve"> به ازای هر سال سنوات با مدرک دکترا و بالاتر </t>
  </si>
  <si>
    <t xml:space="preserve"> به ازای هر سال سابقه مدیریت و معاون مدیر </t>
  </si>
  <si>
    <t xml:space="preserve"> به ازای هر سال سابقه رئیس گروه و اداره و معاون</t>
  </si>
  <si>
    <t xml:space="preserve"> به ازای هر ساعت آموزش عمومی </t>
  </si>
  <si>
    <t xml:space="preserve"> به ازای هر ساعت آموزش تخصصی و شغلی </t>
  </si>
  <si>
    <t xml:space="preserve"> به ازای هر ساعت آموزش مدیریتی</t>
  </si>
  <si>
    <t xml:space="preserve"> به ازای هر تشویق از سوی وزیر و استاندار</t>
  </si>
  <si>
    <t xml:space="preserve"> به ازای هر تشویق از سوی رئیس دانشگاه و هم سطح</t>
  </si>
  <si>
    <t xml:space="preserve"> به ازای هر تشویق از سوی معاونین دانشگاه و هم سطح</t>
  </si>
  <si>
    <t xml:space="preserve">مناطق کمتر توسعه یافته    </t>
  </si>
  <si>
    <t xml:space="preserve"> به ازای هر سال سنوات با مدرک دیپلم و پایین تر(مناطق محروم)</t>
  </si>
  <si>
    <t xml:space="preserve"> به ازای هر سال سنوات با مدرک کاردانی (مناطق محروم)</t>
  </si>
  <si>
    <t xml:space="preserve"> به ازای هر سال سنوات با مدرک کارشناسی (مناطق محروم)</t>
  </si>
  <si>
    <t xml:space="preserve"> به ازای هر سال سنوات با مدرک کارشناسی ارشد(مناطق محروم)</t>
  </si>
  <si>
    <t xml:space="preserve"> به ازای هر سال سنوات با مدرک دکترا و بالاتر (مناطق محروم)</t>
  </si>
  <si>
    <t xml:space="preserve"> به ازای هر سال سابقه مدیریت و معاون مدیر  (مناطق محروم)</t>
  </si>
  <si>
    <t>به ازای هر سال عضویت در شورا / کمیته هایی که بر اساس قانون و دستورالعمل وزارت شکل می گیرد( مناطق محروم)</t>
  </si>
  <si>
    <t>رئیس / مدیر</t>
  </si>
  <si>
    <r>
      <t xml:space="preserve"> به ازای هر سال سابقه رئیس گروه و اداره و معاون</t>
    </r>
    <r>
      <rPr>
        <b/>
        <sz val="8"/>
        <color theme="1"/>
        <rFont val="B Yagut"/>
        <charset val="178"/>
      </rPr>
      <t>(مناطق محروم)</t>
    </r>
  </si>
  <si>
    <t>نام و نام خانوادگی</t>
  </si>
  <si>
    <t>دکتر  .......</t>
  </si>
  <si>
    <t>تجربه ثبت شده در سامانه ثبت تجربه مدیریت دانش</t>
  </si>
  <si>
    <t xml:space="preserve">به ازای ثبت هر پیشنهاد </t>
  </si>
  <si>
    <t>تعداد  تجربه</t>
  </si>
  <si>
    <r>
      <t xml:space="preserve">جدول شماره 3 </t>
    </r>
    <r>
      <rPr>
        <sz val="14"/>
        <color theme="1"/>
        <rFont val="Times New Roman"/>
        <family val="1"/>
      </rPr>
      <t>–</t>
    </r>
    <r>
      <rPr>
        <sz val="14"/>
        <color theme="1"/>
        <rFont val="B Titr"/>
        <charset val="178"/>
      </rPr>
      <t xml:space="preserve"> امتیازات ارتقاء رتبه عالی آقای/خانم</t>
    </r>
    <r>
      <rPr>
        <sz val="8"/>
        <color theme="1"/>
        <rFont val="Calibri"/>
        <family val="2"/>
        <scheme val="minor"/>
      </rPr>
      <t>....</t>
    </r>
  </si>
  <si>
    <r>
      <t xml:space="preserve">سنوات خدمتی  
</t>
    </r>
    <r>
      <rPr>
        <b/>
        <sz val="10"/>
        <color theme="1"/>
        <rFont val="B Nazanin"/>
        <charset val="178"/>
      </rPr>
      <t>(سنواتی که مشمول تعجیل مناطق محروم نمی شود)</t>
    </r>
  </si>
  <si>
    <r>
      <t xml:space="preserve">سنوات خدمتی </t>
    </r>
    <r>
      <rPr>
        <b/>
        <sz val="10"/>
        <color theme="1"/>
        <rFont val="B Nazanin"/>
        <charset val="178"/>
      </rPr>
      <t>(مشمول تعجیل مناطق محروم برابر ماده 77آیین نامه مهندسی وارزیابی مشاغل )</t>
    </r>
  </si>
  <si>
    <t>سوابق مدیریتی و سرپرستی
(سنواتی که مشمول تعجیل مناطق محروم نمی شود)</t>
  </si>
  <si>
    <t>عضویت در شوراها و کمیته ها
(سنواتی که مشمول تعجیل مناطق محروم نمی شود)</t>
  </si>
  <si>
    <r>
      <t xml:space="preserve">سوابق مدیریتی  و سرپرستی
</t>
    </r>
    <r>
      <rPr>
        <b/>
        <sz val="8"/>
        <color theme="1"/>
        <rFont val="B Titr"/>
        <charset val="178"/>
      </rPr>
      <t>(مشمول تعجیل مناطق محروم برابر ماده 77آیین نامه مهندسی وارزیابی مشاغل )</t>
    </r>
  </si>
  <si>
    <r>
      <t>عضویت در شوراها و کمیته ها</t>
    </r>
    <r>
      <rPr>
        <b/>
        <sz val="9"/>
        <color theme="1"/>
        <rFont val="B Titr"/>
        <charset val="178"/>
      </rPr>
      <t xml:space="preserve">
</t>
    </r>
    <r>
      <rPr>
        <b/>
        <sz val="8"/>
        <color theme="1"/>
        <rFont val="B Titr"/>
        <charset val="178"/>
      </rPr>
      <t>(مشمول تعجیل مناطق محروم برابر ماده 77آیین نامه مهندسی وارزیابی مشاغل )</t>
    </r>
    <r>
      <rPr>
        <b/>
        <sz val="10"/>
        <color theme="1"/>
        <rFont val="B Titr"/>
        <charset val="178"/>
      </rPr>
      <t xml:space="preserve">
</t>
    </r>
  </si>
  <si>
    <t xml:space="preserve">دوره های آموزشی (پس از تاریخ ارتقا به رتبه خبره) </t>
  </si>
  <si>
    <t xml:space="preserve">معدل شش سال منتهی به زمان استحقاق </t>
  </si>
  <si>
    <t>1.5</t>
  </si>
  <si>
    <t>2.5</t>
  </si>
  <si>
    <t>به ازای هر تشویق از سوی مدیران دانشگاه و هم سطح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</si>
</sst>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b/>
      <sz val="10"/>
      <color theme="1"/>
      <name val="B Yagut"/>
      <charset val="178"/>
    </font>
    <font>
      <b/>
      <sz val="10"/>
      <color theme="1"/>
      <name val="B Titr"/>
      <charset val="178"/>
    </font>
    <font>
      <sz val="10"/>
      <color theme="1"/>
      <name val="B Titr"/>
      <charset val="178"/>
    </font>
    <font>
      <sz val="10"/>
      <color theme="1"/>
      <name val="B Yagut"/>
      <charset val="178"/>
    </font>
    <font>
      <sz val="14"/>
      <color theme="1"/>
      <name val="B Titr"/>
      <charset val="178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B Titr"/>
      <charset val="178"/>
    </font>
    <font>
      <b/>
      <sz val="9"/>
      <color theme="1"/>
      <name val="B Titr"/>
      <charset val="178"/>
    </font>
    <font>
      <b/>
      <sz val="8"/>
      <color theme="1"/>
      <name val="B Titr"/>
      <charset val="178"/>
    </font>
    <font>
      <sz val="8"/>
      <color theme="1"/>
      <name val="Calibri"/>
      <family val="2"/>
      <scheme val="minor"/>
    </font>
    <font>
      <b/>
      <sz val="8"/>
      <color theme="1"/>
      <name val="B Yagut"/>
      <charset val="178"/>
    </font>
    <font>
      <sz val="10"/>
      <name val="B Titr"/>
      <charset val="178"/>
    </font>
    <font>
      <b/>
      <sz val="10"/>
      <name val="B Titr"/>
      <charset val="178"/>
    </font>
    <font>
      <b/>
      <sz val="10"/>
      <name val="B Yagut"/>
      <charset val="178"/>
    </font>
    <font>
      <b/>
      <sz val="14"/>
      <name val="B Titr"/>
      <charset val="178"/>
    </font>
    <font>
      <b/>
      <sz val="10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1" xfId="0" applyFont="1" applyBorder="1" applyAlignment="1" applyProtection="1">
      <alignment horizontal="center" vertical="center" wrapText="1" readingOrder="2"/>
      <protection locked="0"/>
    </xf>
    <xf numFmtId="0" fontId="2" fillId="0" borderId="5" xfId="0" applyFont="1" applyBorder="1" applyAlignment="1" applyProtection="1">
      <alignment horizontal="center" vertical="center" wrapText="1" readingOrder="2"/>
      <protection locked="0"/>
    </xf>
    <xf numFmtId="0" fontId="2" fillId="0" borderId="6" xfId="0" applyFont="1" applyBorder="1" applyAlignment="1" applyProtection="1">
      <alignment horizontal="center" vertical="center" wrapText="1" readingOrder="2"/>
      <protection locked="0"/>
    </xf>
    <xf numFmtId="1" fontId="2" fillId="0" borderId="1" xfId="0" applyNumberFormat="1" applyFont="1" applyBorder="1" applyAlignment="1" applyProtection="1">
      <alignment horizontal="center" vertical="center" wrapText="1" readingOrder="2"/>
    </xf>
    <xf numFmtId="0" fontId="0" fillId="0" borderId="0" xfId="0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 readingOrder="2"/>
      <protection locked="0"/>
    </xf>
    <xf numFmtId="0" fontId="2" fillId="0" borderId="0" xfId="0" applyFont="1" applyBorder="1" applyAlignment="1" applyProtection="1">
      <alignment horizontal="center" vertical="center" wrapText="1" readingOrder="2"/>
      <protection locked="0"/>
    </xf>
    <xf numFmtId="1" fontId="2" fillId="0" borderId="0" xfId="0" applyNumberFormat="1" applyFont="1" applyFill="1" applyBorder="1" applyAlignment="1" applyProtection="1">
      <alignment horizontal="center" vertical="center" wrapText="1" readingOrder="2"/>
      <protection locked="0"/>
    </xf>
    <xf numFmtId="0" fontId="2" fillId="0" borderId="8" xfId="0" applyFont="1" applyFill="1" applyBorder="1" applyAlignment="1" applyProtection="1">
      <alignment horizontal="center" vertical="center" wrapText="1" readingOrder="2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164" fontId="0" fillId="0" borderId="10" xfId="0" applyNumberForma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8" fillId="3" borderId="1" xfId="0" applyNumberFormat="1" applyFont="1" applyFill="1" applyBorder="1" applyAlignment="1" applyProtection="1">
      <alignment horizontal="center" vertical="center" wrapText="1" readingOrder="2"/>
      <protection hidden="1"/>
    </xf>
    <xf numFmtId="164" fontId="2" fillId="0" borderId="1" xfId="0" applyNumberFormat="1" applyFont="1" applyBorder="1" applyAlignment="1" applyProtection="1">
      <alignment horizontal="center" vertical="center" wrapText="1" readingOrder="2"/>
      <protection hidden="1"/>
    </xf>
    <xf numFmtId="1" fontId="8" fillId="3" borderId="1" xfId="0" applyNumberFormat="1" applyFont="1" applyFill="1" applyBorder="1" applyAlignment="1" applyProtection="1">
      <alignment horizontal="center" vertical="center" wrapText="1" readingOrder="2"/>
      <protection hidden="1"/>
    </xf>
    <xf numFmtId="1" fontId="2" fillId="0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3" fillId="3" borderId="1" xfId="0" applyFont="1" applyFill="1" applyBorder="1" applyAlignment="1" applyProtection="1">
      <alignment horizontal="center" vertical="center" wrapText="1" readingOrder="2"/>
    </xf>
    <xf numFmtId="0" fontId="3" fillId="3" borderId="1" xfId="0" applyFont="1" applyFill="1" applyBorder="1" applyAlignment="1" applyProtection="1">
      <alignment vertical="center" wrapText="1" readingOrder="2"/>
    </xf>
    <xf numFmtId="0" fontId="2" fillId="0" borderId="1" xfId="0" applyFont="1" applyBorder="1" applyAlignment="1" applyProtection="1">
      <alignment horizontal="center" vertical="center" wrapText="1" readingOrder="2"/>
    </xf>
    <xf numFmtId="164" fontId="2" fillId="0" borderId="1" xfId="0" applyNumberFormat="1" applyFont="1" applyBorder="1" applyAlignment="1" applyProtection="1">
      <alignment horizontal="center" vertical="center" wrapText="1" readingOrder="2"/>
    </xf>
    <xf numFmtId="164" fontId="2" fillId="4" borderId="1" xfId="0" applyNumberFormat="1" applyFont="1" applyFill="1" applyBorder="1" applyAlignment="1" applyProtection="1">
      <alignment horizontal="center" vertical="center" wrapText="1" readingOrder="2"/>
    </xf>
    <xf numFmtId="0" fontId="2" fillId="4" borderId="1" xfId="0" applyFont="1" applyFill="1" applyBorder="1" applyAlignment="1" applyProtection="1">
      <alignment horizontal="center" vertical="center" wrapText="1" readingOrder="2"/>
      <protection hidden="1"/>
    </xf>
    <xf numFmtId="0" fontId="2" fillId="4" borderId="2" xfId="0" applyFont="1" applyFill="1" applyBorder="1" applyAlignment="1" applyProtection="1">
      <alignment horizontal="center" vertical="center" wrapText="1" readingOrder="2"/>
      <protection hidden="1"/>
    </xf>
    <xf numFmtId="0" fontId="3" fillId="0" borderId="1" xfId="0" applyFont="1" applyBorder="1" applyAlignment="1" applyProtection="1">
      <alignment horizontal="center" vertical="center" wrapText="1" readingOrder="2"/>
    </xf>
    <xf numFmtId="0" fontId="1" fillId="4" borderId="1" xfId="0" applyFont="1" applyFill="1" applyBorder="1" applyAlignment="1" applyProtection="1">
      <alignment horizontal="right" vertical="center" wrapText="1" readingOrder="2"/>
    </xf>
    <xf numFmtId="0" fontId="2" fillId="0" borderId="1" xfId="0" applyFont="1" applyBorder="1" applyAlignment="1" applyProtection="1">
      <alignment horizontal="center" vertical="center" wrapText="1" readingOrder="2"/>
    </xf>
    <xf numFmtId="0" fontId="1" fillId="0" borderId="1" xfId="0" applyFont="1" applyBorder="1" applyAlignment="1" applyProtection="1">
      <alignment horizontal="right" vertical="center" wrapText="1" readingOrder="2"/>
    </xf>
    <xf numFmtId="0" fontId="3" fillId="2" borderId="3" xfId="0" applyFont="1" applyFill="1" applyBorder="1" applyAlignment="1" applyProtection="1">
      <alignment horizontal="center" vertical="center" wrapText="1" readingOrder="2"/>
    </xf>
    <xf numFmtId="164" fontId="3" fillId="2" borderId="3" xfId="0" applyNumberFormat="1" applyFont="1" applyFill="1" applyBorder="1" applyAlignment="1" applyProtection="1">
      <alignment horizontal="center" vertical="center" wrapText="1" readingOrder="2"/>
    </xf>
    <xf numFmtId="0" fontId="2" fillId="0" borderId="1" xfId="0" applyFont="1" applyBorder="1" applyAlignment="1" applyProtection="1">
      <alignment horizontal="center" vertical="center" wrapText="1" readingOrder="2"/>
      <protection locked="0"/>
    </xf>
    <xf numFmtId="0" fontId="1" fillId="0" borderId="1" xfId="0" applyFont="1" applyBorder="1" applyAlignment="1" applyProtection="1">
      <alignment horizontal="right" vertical="center" wrapText="1" readingOrder="2"/>
    </xf>
    <xf numFmtId="0" fontId="1" fillId="0" borderId="2" xfId="0" applyFont="1" applyBorder="1" applyAlignment="1" applyProtection="1">
      <alignment vertical="center" wrapText="1" readingOrder="2"/>
    </xf>
    <xf numFmtId="0" fontId="1" fillId="5" borderId="1" xfId="0" applyFont="1" applyFill="1" applyBorder="1" applyAlignment="1" applyProtection="1">
      <alignment horizontal="right" vertical="center" wrapText="1" readingOrder="2"/>
    </xf>
    <xf numFmtId="0" fontId="2" fillId="5" borderId="1" xfId="0" applyFont="1" applyFill="1" applyBorder="1" applyAlignment="1" applyProtection="1">
      <alignment horizontal="center" vertical="center" wrapText="1" readingOrder="2"/>
      <protection locked="0"/>
    </xf>
    <xf numFmtId="1" fontId="2" fillId="5" borderId="1" xfId="0" applyNumberFormat="1" applyFont="1" applyFill="1" applyBorder="1" applyAlignment="1" applyProtection="1">
      <alignment horizontal="center" vertical="center" wrapText="1" readingOrder="2"/>
    </xf>
    <xf numFmtId="0" fontId="2" fillId="0" borderId="2" xfId="0" applyFont="1" applyBorder="1" applyAlignment="1" applyProtection="1">
      <alignment horizontal="center" vertical="center" wrapText="1" readingOrder="2"/>
      <protection locked="0"/>
    </xf>
    <xf numFmtId="164" fontId="2" fillId="0" borderId="0" xfId="0" applyNumberFormat="1" applyFont="1" applyBorder="1" applyAlignment="1" applyProtection="1">
      <alignment horizontal="center" vertical="center" wrapText="1" readingOrder="2"/>
      <protection locked="0"/>
    </xf>
    <xf numFmtId="164" fontId="2" fillId="0" borderId="0" xfId="0" applyNumberFormat="1" applyFont="1" applyBorder="1" applyAlignment="1" applyProtection="1">
      <alignment horizontal="center" vertical="center" wrapText="1" readingOrder="2"/>
      <protection locked="0" hidden="1"/>
    </xf>
    <xf numFmtId="2" fontId="2" fillId="0" borderId="1" xfId="0" applyNumberFormat="1" applyFont="1" applyBorder="1" applyAlignment="1" applyProtection="1">
      <alignment horizontal="center" vertical="center" wrapText="1" readingOrder="2"/>
      <protection locked="0"/>
    </xf>
    <xf numFmtId="0" fontId="2" fillId="5" borderId="2" xfId="0" applyFont="1" applyFill="1" applyBorder="1" applyAlignment="1" applyProtection="1">
      <alignment horizontal="center" vertical="center" wrapText="1" readingOrder="2"/>
      <protection locked="0"/>
    </xf>
    <xf numFmtId="0" fontId="2" fillId="5" borderId="3" xfId="0" applyFont="1" applyFill="1" applyBorder="1" applyAlignment="1" applyProtection="1">
      <alignment horizontal="center" vertical="center" wrapText="1" readingOrder="2"/>
      <protection locked="0"/>
    </xf>
    <xf numFmtId="0" fontId="3" fillId="0" borderId="1" xfId="0" applyFont="1" applyBorder="1" applyAlignment="1" applyProtection="1">
      <alignment horizontal="center" vertical="center" wrapText="1" readingOrder="2"/>
    </xf>
    <xf numFmtId="0" fontId="2" fillId="0" borderId="1" xfId="0" applyFont="1" applyBorder="1" applyAlignment="1" applyProtection="1">
      <alignment horizontal="center" vertical="center" wrapText="1" readingOrder="2"/>
      <protection locked="0"/>
    </xf>
    <xf numFmtId="0" fontId="3" fillId="0" borderId="3" xfId="0" applyFont="1" applyBorder="1" applyAlignment="1" applyProtection="1">
      <alignment horizontal="center" vertical="center" wrapText="1" readingOrder="2"/>
      <protection locked="0"/>
    </xf>
    <xf numFmtId="0" fontId="1" fillId="0" borderId="1" xfId="0" applyFont="1" applyBorder="1" applyAlignment="1" applyProtection="1">
      <alignment horizontal="center" vertical="center" wrapText="1" readingOrder="2"/>
    </xf>
    <xf numFmtId="0" fontId="4" fillId="0" borderId="1" xfId="0" applyFont="1" applyBorder="1" applyAlignment="1" applyProtection="1">
      <alignment horizontal="center" vertical="center" wrapText="1" readingOrder="2"/>
    </xf>
    <xf numFmtId="0" fontId="3" fillId="2" borderId="3" xfId="0" applyFont="1" applyFill="1" applyBorder="1" applyAlignment="1" applyProtection="1">
      <alignment horizontal="center" vertical="center" wrapText="1" readingOrder="2"/>
    </xf>
    <xf numFmtId="0" fontId="2" fillId="0" borderId="1" xfId="0" applyFont="1" applyBorder="1" applyAlignment="1" applyProtection="1">
      <alignment horizontal="center" vertical="center" wrapText="1" readingOrder="2"/>
      <protection locked="0"/>
    </xf>
    <xf numFmtId="0" fontId="2" fillId="0" borderId="3" xfId="0" applyFont="1" applyBorder="1" applyAlignment="1" applyProtection="1">
      <alignment horizontal="center" vertical="center" wrapText="1" readingOrder="2"/>
      <protection locked="0"/>
    </xf>
    <xf numFmtId="0" fontId="1" fillId="0" borderId="14" xfId="0" applyFont="1" applyBorder="1" applyAlignment="1" applyProtection="1">
      <alignment vertical="center" wrapText="1" readingOrder="2"/>
      <protection locked="0"/>
    </xf>
    <xf numFmtId="0" fontId="2" fillId="6" borderId="1" xfId="0" applyFont="1" applyFill="1" applyBorder="1" applyAlignment="1" applyProtection="1">
      <alignment horizontal="center" vertical="center" wrapText="1" readingOrder="2"/>
      <protection locked="0"/>
    </xf>
    <xf numFmtId="1" fontId="2" fillId="0" borderId="1" xfId="0" applyNumberFormat="1" applyFont="1" applyBorder="1" applyAlignment="1" applyProtection="1">
      <alignment horizontal="center" vertical="center" wrapText="1" readingOrder="2"/>
    </xf>
    <xf numFmtId="2" fontId="2" fillId="0" borderId="1" xfId="0" applyNumberFormat="1" applyFont="1" applyBorder="1" applyAlignment="1" applyProtection="1">
      <alignment horizontal="center" vertical="center" wrapText="1" readingOrder="2"/>
      <protection hidden="1"/>
    </xf>
    <xf numFmtId="2" fontId="8" fillId="3" borderId="1" xfId="0" applyNumberFormat="1" applyFont="1" applyFill="1" applyBorder="1" applyAlignment="1" applyProtection="1">
      <alignment horizontal="center" vertical="center" wrapText="1" readingOrder="2"/>
      <protection hidden="1"/>
    </xf>
    <xf numFmtId="1" fontId="2" fillId="0" borderId="1" xfId="0" applyNumberFormat="1" applyFont="1" applyBorder="1" applyAlignment="1" applyProtection="1">
      <alignment horizontal="center" vertical="center" wrapText="1" readingOrder="2"/>
      <protection hidden="1"/>
    </xf>
    <xf numFmtId="2" fontId="8" fillId="3" borderId="1" xfId="0" applyNumberFormat="1" applyFont="1" applyFill="1" applyBorder="1" applyAlignment="1" applyProtection="1">
      <alignment horizontal="center" vertical="center" wrapText="1" readingOrder="2"/>
    </xf>
    <xf numFmtId="0" fontId="2" fillId="5" borderId="1" xfId="0" applyFont="1" applyFill="1" applyBorder="1" applyAlignment="1" applyProtection="1">
      <alignment horizontal="center" vertical="center" wrapText="1" readingOrder="2"/>
      <protection locked="0"/>
    </xf>
    <xf numFmtId="0" fontId="2" fillId="0" borderId="2" xfId="0" applyFont="1" applyBorder="1" applyAlignment="1" applyProtection="1">
      <alignment horizontal="center" vertical="center" wrapText="1" readingOrder="2"/>
    </xf>
    <xf numFmtId="0" fontId="3" fillId="0" borderId="1" xfId="0" applyFont="1" applyBorder="1" applyAlignment="1" applyProtection="1">
      <alignment horizontal="center" vertical="center" wrapText="1" readingOrder="2"/>
    </xf>
    <xf numFmtId="0" fontId="1" fillId="0" borderId="12" xfId="0" applyFont="1" applyBorder="1" applyAlignment="1" applyProtection="1">
      <alignment vertical="center" wrapText="1" readingOrder="2"/>
    </xf>
    <xf numFmtId="1" fontId="2" fillId="0" borderId="2" xfId="0" applyNumberFormat="1" applyFont="1" applyBorder="1" applyAlignment="1" applyProtection="1">
      <alignment horizontal="center" vertical="center" wrapText="1" readingOrder="2"/>
    </xf>
    <xf numFmtId="1" fontId="2" fillId="0" borderId="1" xfId="0" applyNumberFormat="1" applyFont="1" applyBorder="1" applyAlignment="1" applyProtection="1">
      <alignment horizontal="center" vertical="center" wrapText="1" readingOrder="2"/>
    </xf>
    <xf numFmtId="1" fontId="2" fillId="5" borderId="2" xfId="0" applyNumberFormat="1" applyFont="1" applyFill="1" applyBorder="1" applyAlignment="1" applyProtection="1">
      <alignment horizontal="center" vertical="center" wrapText="1" readingOrder="2"/>
    </xf>
    <xf numFmtId="0" fontId="3" fillId="0" borderId="1" xfId="0" applyFont="1" applyBorder="1" applyAlignment="1" applyProtection="1">
      <alignment horizontal="center" vertical="center" wrapText="1" readingOrder="2"/>
    </xf>
    <xf numFmtId="0" fontId="2" fillId="5" borderId="3" xfId="0" applyFont="1" applyFill="1" applyBorder="1" applyAlignment="1" applyProtection="1">
      <alignment horizontal="center" vertical="center" wrapText="1" readingOrder="2"/>
      <protection locked="0"/>
    </xf>
    <xf numFmtId="0" fontId="2" fillId="0" borderId="1" xfId="0" applyFont="1" applyBorder="1" applyAlignment="1" applyProtection="1">
      <alignment horizontal="center" vertical="center" wrapText="1" readingOrder="2"/>
    </xf>
    <xf numFmtId="0" fontId="3" fillId="0" borderId="1" xfId="0" applyFont="1" applyBorder="1" applyAlignment="1" applyProtection="1">
      <alignment horizontal="center" vertical="center" wrapText="1" readingOrder="2"/>
    </xf>
    <xf numFmtId="0" fontId="1" fillId="0" borderId="1" xfId="0" applyFont="1" applyBorder="1" applyAlignment="1" applyProtection="1">
      <alignment horizontal="center" vertical="center" wrapText="1" readingOrder="2"/>
    </xf>
    <xf numFmtId="49" fontId="2" fillId="0" borderId="2" xfId="0" applyNumberFormat="1" applyFont="1" applyBorder="1" applyAlignment="1" applyProtection="1">
      <alignment horizontal="center" vertical="center" wrapText="1" readingOrder="2"/>
    </xf>
    <xf numFmtId="0" fontId="14" fillId="0" borderId="10" xfId="0" applyFont="1" applyBorder="1" applyAlignment="1" applyProtection="1">
      <alignment horizontal="center" vertical="center" wrapText="1" readingOrder="2"/>
      <protection locked="0"/>
    </xf>
    <xf numFmtId="164" fontId="14" fillId="4" borderId="1" xfId="0" applyNumberFormat="1" applyFont="1" applyFill="1" applyBorder="1" applyAlignment="1" applyProtection="1">
      <alignment horizontal="center" vertical="center" wrapText="1" readingOrder="2"/>
    </xf>
    <xf numFmtId="0" fontId="14" fillId="4" borderId="1" xfId="0" applyFont="1" applyFill="1" applyBorder="1" applyAlignment="1" applyProtection="1">
      <alignment horizontal="center" vertical="center" wrapText="1" readingOrder="2"/>
      <protection hidden="1"/>
    </xf>
    <xf numFmtId="0" fontId="15" fillId="0" borderId="13" xfId="0" applyFont="1" applyBorder="1" applyAlignment="1" applyProtection="1">
      <alignment horizontal="center" vertical="center" wrapText="1" readingOrder="2"/>
    </xf>
    <xf numFmtId="1" fontId="14" fillId="0" borderId="1" xfId="0" applyNumberFormat="1" applyFont="1" applyBorder="1" applyAlignment="1" applyProtection="1">
      <alignment horizontal="center" vertical="center" wrapText="1" readingOrder="2"/>
    </xf>
    <xf numFmtId="0" fontId="16" fillId="3" borderId="1" xfId="0" applyFont="1" applyFill="1" applyBorder="1" applyAlignment="1" applyProtection="1">
      <alignment horizontal="center" vertical="center" wrapText="1" readingOrder="2"/>
      <protection hidden="1"/>
    </xf>
    <xf numFmtId="1" fontId="14" fillId="0" borderId="3" xfId="0" applyNumberFormat="1" applyFont="1" applyBorder="1" applyAlignment="1" applyProtection="1">
      <alignment horizontal="center" vertical="center" wrapText="1" readingOrder="2"/>
    </xf>
    <xf numFmtId="0" fontId="13" fillId="3" borderId="1" xfId="0" applyFont="1" applyFill="1" applyBorder="1" applyAlignment="1" applyProtection="1">
      <alignment horizontal="center" vertical="center" wrapText="1" readingOrder="2"/>
    </xf>
    <xf numFmtId="1" fontId="2" fillId="0" borderId="2" xfId="0" applyNumberFormat="1" applyFont="1" applyBorder="1" applyAlignment="1" applyProtection="1">
      <alignment horizontal="center" vertical="center" wrapText="1" readingOrder="2"/>
    </xf>
    <xf numFmtId="1" fontId="2" fillId="0" borderId="2" xfId="0" applyNumberFormat="1" applyFont="1" applyFill="1" applyBorder="1" applyAlignment="1" applyProtection="1">
      <alignment horizontal="center" vertical="center" wrapText="1" readingOrder="2"/>
      <protection hidden="1"/>
    </xf>
    <xf numFmtId="0" fontId="0" fillId="0" borderId="6" xfId="0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 readingOrder="2"/>
    </xf>
    <xf numFmtId="0" fontId="1" fillId="0" borderId="1" xfId="0" applyFont="1" applyBorder="1" applyAlignment="1" applyProtection="1">
      <alignment vertical="center" readingOrder="2"/>
    </xf>
    <xf numFmtId="0" fontId="0" fillId="4" borderId="6" xfId="0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 readingOrder="2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 readingOrder="2"/>
    </xf>
    <xf numFmtId="0" fontId="5" fillId="0" borderId="0" xfId="0" applyFont="1" applyBorder="1" applyAlignment="1" applyProtection="1">
      <alignment horizontal="right" wrapText="1"/>
      <protection locked="0"/>
    </xf>
    <xf numFmtId="0" fontId="5" fillId="0" borderId="8" xfId="0" applyFont="1" applyBorder="1" applyAlignment="1" applyProtection="1">
      <alignment horizontal="right" wrapText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1" fontId="2" fillId="4" borderId="2" xfId="0" applyNumberFormat="1" applyFont="1" applyFill="1" applyBorder="1" applyAlignment="1" applyProtection="1">
      <alignment horizontal="center" vertical="center" wrapText="1" readingOrder="2"/>
    </xf>
    <xf numFmtId="1" fontId="2" fillId="4" borderId="3" xfId="0" applyNumberFormat="1" applyFont="1" applyFill="1" applyBorder="1" applyAlignment="1" applyProtection="1">
      <alignment horizontal="center" vertical="center" wrapText="1" readingOrder="2"/>
    </xf>
    <xf numFmtId="0" fontId="2" fillId="0" borderId="1" xfId="0" applyFont="1" applyBorder="1" applyAlignment="1" applyProtection="1">
      <alignment horizontal="center" vertical="center" wrapText="1" readingOrder="2"/>
    </xf>
    <xf numFmtId="0" fontId="3" fillId="0" borderId="2" xfId="0" applyFont="1" applyBorder="1" applyAlignment="1" applyProtection="1">
      <alignment horizontal="center" vertical="center" wrapText="1" readingOrder="2"/>
    </xf>
    <xf numFmtId="0" fontId="3" fillId="0" borderId="3" xfId="0" applyFont="1" applyBorder="1" applyAlignment="1" applyProtection="1">
      <alignment horizontal="center" vertical="center" wrapText="1" readingOrder="2"/>
    </xf>
    <xf numFmtId="2" fontId="8" fillId="3" borderId="1" xfId="0" applyNumberFormat="1" applyFont="1" applyFill="1" applyBorder="1" applyAlignment="1" applyProtection="1">
      <alignment horizontal="center" vertical="center" wrapText="1" readingOrder="2"/>
    </xf>
    <xf numFmtId="0" fontId="3" fillId="0" borderId="1" xfId="0" applyFont="1" applyBorder="1" applyAlignment="1" applyProtection="1">
      <alignment horizontal="center" vertical="center" wrapText="1" readingOrder="2"/>
    </xf>
    <xf numFmtId="164" fontId="2" fillId="4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0" fillId="0" borderId="1" xfId="0" applyBorder="1" applyAlignment="1" applyProtection="1">
      <alignment horizontal="center" vertical="center" wrapText="1" readingOrder="2"/>
    </xf>
    <xf numFmtId="0" fontId="2" fillId="5" borderId="2" xfId="0" applyFont="1" applyFill="1" applyBorder="1" applyAlignment="1" applyProtection="1">
      <alignment horizontal="center" vertical="top" wrapText="1" readingOrder="2"/>
    </xf>
    <xf numFmtId="0" fontId="0" fillId="5" borderId="3" xfId="0" applyFill="1" applyBorder="1" applyAlignment="1" applyProtection="1">
      <alignment horizontal="center" vertical="top" wrapText="1" readingOrder="2"/>
    </xf>
    <xf numFmtId="0" fontId="2" fillId="0" borderId="2" xfId="0" applyFont="1" applyBorder="1" applyAlignment="1" applyProtection="1">
      <alignment horizontal="center" vertical="center" wrapText="1" readingOrder="2"/>
    </xf>
    <xf numFmtId="0" fontId="2" fillId="0" borderId="4" xfId="0" applyFont="1" applyBorder="1" applyAlignment="1" applyProtection="1">
      <alignment horizontal="center" vertical="center" wrapText="1" readingOrder="2"/>
    </xf>
    <xf numFmtId="2" fontId="2" fillId="0" borderId="1" xfId="0" applyNumberFormat="1" applyFont="1" applyFill="1" applyBorder="1" applyAlignment="1" applyProtection="1">
      <alignment horizontal="center" vertical="center" wrapText="1" readingOrder="2"/>
    </xf>
    <xf numFmtId="0" fontId="2" fillId="5" borderId="1" xfId="0" applyFont="1" applyFill="1" applyBorder="1" applyAlignment="1" applyProtection="1">
      <alignment horizontal="center" vertical="center" wrapText="1" readingOrder="2"/>
      <protection locked="0"/>
    </xf>
    <xf numFmtId="164" fontId="2" fillId="0" borderId="2" xfId="0" applyNumberFormat="1" applyFont="1" applyBorder="1" applyAlignment="1" applyProtection="1">
      <alignment horizontal="center" vertical="center" wrapText="1" readingOrder="2"/>
    </xf>
    <xf numFmtId="164" fontId="2" fillId="0" borderId="3" xfId="0" applyNumberFormat="1" applyFont="1" applyBorder="1" applyAlignment="1" applyProtection="1">
      <alignment horizontal="center" vertical="center" wrapText="1" readingOrder="2"/>
    </xf>
    <xf numFmtId="0" fontId="2" fillId="0" borderId="1" xfId="0" applyFont="1" applyBorder="1" applyAlignment="1" applyProtection="1">
      <alignment horizontal="center" vertical="center" wrapText="1" readingOrder="2"/>
      <protection locked="0"/>
    </xf>
    <xf numFmtId="0" fontId="3" fillId="0" borderId="4" xfId="0" applyFont="1" applyBorder="1" applyAlignment="1" applyProtection="1">
      <alignment horizontal="center" vertical="center" wrapText="1" readingOrder="2"/>
    </xf>
    <xf numFmtId="0" fontId="2" fillId="5" borderId="1" xfId="0" applyFont="1" applyFill="1" applyBorder="1" applyAlignment="1" applyProtection="1">
      <alignment horizontal="center" vertical="center" wrapText="1" readingOrder="2"/>
    </xf>
    <xf numFmtId="0" fontId="2" fillId="0" borderId="3" xfId="0" applyFont="1" applyBorder="1" applyAlignment="1" applyProtection="1">
      <alignment horizontal="center" vertical="center" wrapText="1" readingOrder="2"/>
    </xf>
    <xf numFmtId="1" fontId="2" fillId="0" borderId="1" xfId="0" applyNumberFormat="1" applyFont="1" applyBorder="1" applyAlignment="1" applyProtection="1">
      <alignment horizontal="center" vertical="center" wrapText="1" readingOrder="2"/>
    </xf>
    <xf numFmtId="0" fontId="1" fillId="0" borderId="1" xfId="0" applyFont="1" applyBorder="1" applyAlignment="1" applyProtection="1">
      <alignment horizontal="right" vertical="center" wrapText="1" readingOrder="2"/>
    </xf>
    <xf numFmtId="1" fontId="2" fillId="5" borderId="2" xfId="0" applyNumberFormat="1" applyFont="1" applyFill="1" applyBorder="1" applyAlignment="1" applyProtection="1">
      <alignment horizontal="center" vertical="center" wrapText="1" readingOrder="2"/>
    </xf>
    <xf numFmtId="1" fontId="2" fillId="5" borderId="3" xfId="0" applyNumberFormat="1" applyFont="1" applyFill="1" applyBorder="1" applyAlignment="1" applyProtection="1">
      <alignment horizontal="center" vertical="center" wrapText="1" readingOrder="2"/>
    </xf>
    <xf numFmtId="0" fontId="2" fillId="5" borderId="2" xfId="0" applyFont="1" applyFill="1" applyBorder="1" applyAlignment="1" applyProtection="1">
      <alignment horizontal="center" vertical="center" wrapText="1" readingOrder="2"/>
    </xf>
    <xf numFmtId="0" fontId="2" fillId="5" borderId="4" xfId="0" applyFont="1" applyFill="1" applyBorder="1" applyAlignment="1" applyProtection="1">
      <alignment horizontal="center" vertical="center" wrapText="1" readingOrder="2"/>
    </xf>
    <xf numFmtId="0" fontId="2" fillId="5" borderId="3" xfId="0" applyFont="1" applyFill="1" applyBorder="1" applyAlignment="1" applyProtection="1">
      <alignment horizontal="center" vertical="center" wrapText="1" readingOrder="2"/>
    </xf>
    <xf numFmtId="0" fontId="5" fillId="0" borderId="2" xfId="0" applyFont="1" applyBorder="1" applyAlignment="1" applyProtection="1">
      <alignment horizontal="center" vertical="center" wrapText="1" readingOrder="2"/>
      <protection locked="0"/>
    </xf>
    <xf numFmtId="0" fontId="5" fillId="0" borderId="2" xfId="0" applyFont="1" applyBorder="1" applyAlignment="1" applyProtection="1">
      <alignment horizontal="center" vertical="center" readingOrder="2"/>
      <protection locked="0"/>
    </xf>
    <xf numFmtId="0" fontId="3" fillId="2" borderId="3" xfId="0" applyFont="1" applyFill="1" applyBorder="1" applyAlignment="1" applyProtection="1">
      <alignment horizontal="center" vertical="center" wrapText="1" readingOrder="2"/>
    </xf>
    <xf numFmtId="0" fontId="5" fillId="0" borderId="9" xfId="0" applyFont="1" applyBorder="1" applyAlignment="1" applyProtection="1">
      <alignment horizontal="center" vertical="center" wrapText="1" readingOrder="2"/>
    </xf>
    <xf numFmtId="0" fontId="5" fillId="0" borderId="10" xfId="0" applyFont="1" applyBorder="1" applyAlignment="1" applyProtection="1">
      <alignment horizontal="center" vertical="center" wrapText="1" readingOrder="2"/>
    </xf>
    <xf numFmtId="0" fontId="5" fillId="0" borderId="11" xfId="0" applyFont="1" applyBorder="1" applyAlignment="1" applyProtection="1">
      <alignment horizontal="center" vertical="center" wrapText="1" readingOrder="2"/>
    </xf>
    <xf numFmtId="0" fontId="1" fillId="5" borderId="2" xfId="0" applyFont="1" applyFill="1" applyBorder="1" applyAlignment="1" applyProtection="1">
      <alignment horizontal="right" vertical="center" wrapText="1" readingOrder="2"/>
    </xf>
    <xf numFmtId="0" fontId="1" fillId="5" borderId="3" xfId="0" applyFont="1" applyFill="1" applyBorder="1" applyAlignment="1" applyProtection="1">
      <alignment horizontal="right" vertical="center" wrapText="1" readingOrder="2"/>
    </xf>
    <xf numFmtId="0" fontId="2" fillId="5" borderId="2" xfId="0" applyFont="1" applyFill="1" applyBorder="1" applyAlignment="1" applyProtection="1">
      <alignment horizontal="center" vertical="center" wrapText="1" readingOrder="2"/>
      <protection locked="0"/>
    </xf>
    <xf numFmtId="0" fontId="2" fillId="5" borderId="3" xfId="0" applyFont="1" applyFill="1" applyBorder="1" applyAlignment="1" applyProtection="1">
      <alignment horizontal="center" vertical="center" wrapText="1" readingOrder="2"/>
      <protection locked="0"/>
    </xf>
    <xf numFmtId="0" fontId="1" fillId="0" borderId="12" xfId="0" applyFont="1" applyBorder="1" applyAlignment="1" applyProtection="1">
      <alignment horizontal="center" vertical="center" wrapText="1" readingOrder="2"/>
    </xf>
    <xf numFmtId="0" fontId="1" fillId="0" borderId="13" xfId="0" applyFont="1" applyBorder="1" applyAlignment="1" applyProtection="1">
      <alignment horizontal="center" vertical="center" wrapText="1" readingOrder="2"/>
    </xf>
    <xf numFmtId="0" fontId="1" fillId="0" borderId="14" xfId="0" applyFont="1" applyBorder="1" applyAlignment="1" applyProtection="1">
      <alignment horizontal="center" vertical="center" wrapText="1" readingOrder="2"/>
    </xf>
    <xf numFmtId="0" fontId="1" fillId="0" borderId="5" xfId="0" applyFont="1" applyBorder="1" applyAlignment="1" applyProtection="1">
      <alignment horizontal="center" vertical="center" wrapText="1" readingOrder="2"/>
    </xf>
    <xf numFmtId="0" fontId="1" fillId="0" borderId="6" xfId="0" applyFont="1" applyBorder="1" applyAlignment="1" applyProtection="1">
      <alignment horizontal="center" vertical="center" wrapText="1" readingOrder="2"/>
    </xf>
    <xf numFmtId="0" fontId="1" fillId="0" borderId="15" xfId="0" applyFont="1" applyBorder="1" applyAlignment="1" applyProtection="1">
      <alignment horizontal="center" vertical="center" wrapText="1" readingOrder="2"/>
    </xf>
    <xf numFmtId="0" fontId="1" fillId="0" borderId="9" xfId="0" applyFont="1" applyBorder="1" applyAlignment="1" applyProtection="1">
      <alignment horizontal="center" vertical="center" wrapText="1" readingOrder="2"/>
    </xf>
    <xf numFmtId="0" fontId="1" fillId="0" borderId="10" xfId="0" applyFont="1" applyBorder="1" applyAlignment="1" applyProtection="1">
      <alignment horizontal="center" vertical="center" wrapText="1" readingOrder="2"/>
    </xf>
    <xf numFmtId="0" fontId="1" fillId="0" borderId="11" xfId="0" applyFont="1" applyBorder="1" applyAlignment="1" applyProtection="1">
      <alignment horizontal="center" vertical="center" wrapText="1" readingOrder="2"/>
    </xf>
    <xf numFmtId="0" fontId="1" fillId="0" borderId="2" xfId="0" applyFont="1" applyBorder="1" applyAlignment="1" applyProtection="1">
      <alignment horizontal="center" vertical="center" wrapText="1" readingOrder="2"/>
      <protection locked="0"/>
    </xf>
    <xf numFmtId="0" fontId="1" fillId="0" borderId="3" xfId="0" applyFont="1" applyBorder="1" applyAlignment="1" applyProtection="1">
      <alignment horizontal="center" vertical="center" wrapText="1" readingOrder="2"/>
      <protection locked="0"/>
    </xf>
    <xf numFmtId="0" fontId="14" fillId="0" borderId="9" xfId="0" applyFont="1" applyBorder="1" applyAlignment="1" applyProtection="1">
      <alignment horizontal="center" vertical="center" wrapText="1" readingOrder="2"/>
      <protection locked="0"/>
    </xf>
    <xf numFmtId="0" fontId="14" fillId="0" borderId="10" xfId="0" applyFont="1" applyBorder="1" applyAlignment="1" applyProtection="1">
      <alignment horizontal="center" vertical="center" wrapText="1" readingOrder="2"/>
      <protection locked="0"/>
    </xf>
    <xf numFmtId="0" fontId="14" fillId="0" borderId="11" xfId="0" applyFont="1" applyBorder="1" applyAlignment="1" applyProtection="1">
      <alignment horizontal="center" vertical="center" wrapText="1" readingOrder="2"/>
      <protection locked="0"/>
    </xf>
    <xf numFmtId="0" fontId="1" fillId="5" borderId="2" xfId="0" applyFont="1" applyFill="1" applyBorder="1" applyAlignment="1" applyProtection="1">
      <alignment horizontal="center" vertical="top" wrapText="1" readingOrder="2"/>
    </xf>
    <xf numFmtId="0" fontId="1" fillId="5" borderId="3" xfId="0" applyFont="1" applyFill="1" applyBorder="1" applyAlignment="1" applyProtection="1">
      <alignment horizontal="center" vertical="top" wrapText="1" readingOrder="2"/>
    </xf>
    <xf numFmtId="0" fontId="1" fillId="0" borderId="1" xfId="0" applyFont="1" applyBorder="1" applyAlignment="1" applyProtection="1">
      <alignment horizontal="center" vertical="center" wrapText="1" readingOrder="2"/>
    </xf>
    <xf numFmtId="0" fontId="14" fillId="0" borderId="2" xfId="0" applyFont="1" applyBorder="1" applyAlignment="1" applyProtection="1">
      <alignment horizontal="center" vertical="center" wrapText="1" readingOrder="2"/>
    </xf>
    <xf numFmtId="0" fontId="14" fillId="0" borderId="4" xfId="0" applyFont="1" applyBorder="1" applyAlignment="1" applyProtection="1">
      <alignment horizontal="center" vertical="center" wrapText="1" readingOrder="2"/>
    </xf>
    <xf numFmtId="0" fontId="1" fillId="6" borderId="2" xfId="0" applyFont="1" applyFill="1" applyBorder="1" applyAlignment="1" applyProtection="1">
      <alignment horizontal="center" vertical="center" wrapText="1" readingOrder="2"/>
    </xf>
    <xf numFmtId="0" fontId="1" fillId="6" borderId="3" xfId="0" applyFont="1" applyFill="1" applyBorder="1" applyAlignment="1" applyProtection="1">
      <alignment horizontal="center" vertical="center" wrapText="1" readingOrder="2"/>
    </xf>
    <xf numFmtId="1" fontId="2" fillId="0" borderId="2" xfId="0" applyNumberFormat="1" applyFont="1" applyBorder="1" applyAlignment="1" applyProtection="1">
      <alignment horizontal="center" vertical="center" wrapText="1" readingOrder="2"/>
    </xf>
    <xf numFmtId="1" fontId="2" fillId="0" borderId="4" xfId="0" applyNumberFormat="1" applyFont="1" applyBorder="1" applyAlignment="1" applyProtection="1">
      <alignment horizontal="center" vertical="center" wrapText="1" readingOrder="2"/>
    </xf>
    <xf numFmtId="1" fontId="2" fillId="0" borderId="3" xfId="0" applyNumberFormat="1" applyFont="1" applyBorder="1" applyAlignment="1" applyProtection="1">
      <alignment horizontal="center" vertical="center" wrapText="1" readingOrder="2"/>
    </xf>
    <xf numFmtId="0" fontId="1" fillId="5" borderId="5" xfId="0" applyFont="1" applyFill="1" applyBorder="1" applyAlignment="1" applyProtection="1">
      <alignment horizontal="center" vertical="center" wrapText="1" readingOrder="2"/>
    </xf>
    <xf numFmtId="0" fontId="1" fillId="5" borderId="9" xfId="0" applyFont="1" applyFill="1" applyBorder="1" applyAlignment="1" applyProtection="1">
      <alignment horizontal="center" vertical="center" wrapText="1" readingOrder="2"/>
    </xf>
    <xf numFmtId="0" fontId="2" fillId="0" borderId="5" xfId="0" applyFont="1" applyBorder="1" applyAlignment="1" applyProtection="1">
      <alignment horizontal="center" vertical="center" wrapText="1" readingOrder="2"/>
      <protection locked="0"/>
    </xf>
    <xf numFmtId="0" fontId="2" fillId="0" borderId="6" xfId="0" applyFont="1" applyBorder="1" applyAlignment="1" applyProtection="1">
      <alignment horizontal="center" vertical="center" wrapText="1" readingOrder="2"/>
      <protection locked="0"/>
    </xf>
    <xf numFmtId="0" fontId="2" fillId="0" borderId="15" xfId="0" applyFont="1" applyBorder="1" applyAlignment="1" applyProtection="1">
      <alignment horizontal="center" vertical="center" wrapText="1" readingOrder="2"/>
      <protection locked="0"/>
    </xf>
    <xf numFmtId="0" fontId="2" fillId="4" borderId="12" xfId="0" applyFont="1" applyFill="1" applyBorder="1" applyAlignment="1" applyProtection="1">
      <alignment horizontal="center" vertical="center" wrapText="1" readingOrder="2"/>
      <protection locked="0"/>
    </xf>
    <xf numFmtId="0" fontId="2" fillId="4" borderId="13" xfId="0" applyFont="1" applyFill="1" applyBorder="1" applyAlignment="1" applyProtection="1">
      <alignment horizontal="center" vertical="center" wrapText="1" readingOrder="2"/>
      <protection locked="0"/>
    </xf>
    <xf numFmtId="0" fontId="2" fillId="4" borderId="14" xfId="0" applyFont="1" applyFill="1" applyBorder="1" applyAlignment="1" applyProtection="1">
      <alignment horizontal="center" vertical="center" wrapText="1" readingOrder="2"/>
      <protection locked="0"/>
    </xf>
    <xf numFmtId="0" fontId="13" fillId="0" borderId="1" xfId="0" applyFont="1" applyBorder="1" applyAlignment="1" applyProtection="1">
      <alignment horizontal="center" vertical="center" wrapText="1" readingOrder="2"/>
      <protection locked="0"/>
    </xf>
    <xf numFmtId="0" fontId="14" fillId="0" borderId="1" xfId="0" applyFont="1" applyBorder="1" applyAlignment="1" applyProtection="1">
      <alignment horizontal="center" vertical="center" wrapText="1" readingOrder="2"/>
      <protection locked="0"/>
    </xf>
    <xf numFmtId="0" fontId="13" fillId="0" borderId="1" xfId="0" applyFont="1" applyBorder="1" applyAlignment="1" applyProtection="1">
      <alignment horizontal="center" vertical="center" wrapText="1" readingOrder="2"/>
    </xf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J54"/>
  <sheetViews>
    <sheetView rightToLeft="1" tabSelected="1" view="pageBreakPreview" topLeftCell="A34" zoomScale="112" zoomScaleSheetLayoutView="112" workbookViewId="0">
      <selection activeCell="D42" sqref="D42:F42"/>
    </sheetView>
  </sheetViews>
  <sheetFormatPr defaultColWidth="9.140625" defaultRowHeight="15"/>
  <cols>
    <col min="1" max="1" width="6.140625" style="5" customWidth="1"/>
    <col min="2" max="2" width="24.140625" style="5" customWidth="1"/>
    <col min="3" max="3" width="44.42578125" style="20" customWidth="1"/>
    <col min="4" max="5" width="5.140625" style="5" customWidth="1"/>
    <col min="6" max="6" width="9.85546875" style="5" customWidth="1"/>
    <col min="7" max="7" width="7.85546875" style="5" hidden="1" customWidth="1"/>
    <col min="8" max="8" width="10.5703125" style="21" customWidth="1"/>
    <col min="9" max="9" width="10.140625" style="5" bestFit="1" customWidth="1"/>
    <col min="10" max="10" width="15.7109375" style="5" customWidth="1"/>
    <col min="11" max="16384" width="9.140625" style="5"/>
  </cols>
  <sheetData>
    <row r="1" spans="1:10" ht="33.75" customHeight="1">
      <c r="A1" s="126" t="s">
        <v>52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26.25" customHeight="1">
      <c r="A2" s="129" t="s">
        <v>37</v>
      </c>
      <c r="B2" s="130"/>
      <c r="C2" s="130"/>
      <c r="D2" s="130"/>
      <c r="E2" s="130"/>
      <c r="F2" s="130"/>
      <c r="G2" s="130"/>
      <c r="H2" s="130"/>
      <c r="I2" s="130"/>
      <c r="J2" s="131"/>
    </row>
    <row r="3" spans="1:10" ht="30" customHeight="1">
      <c r="A3" s="37" t="s">
        <v>0</v>
      </c>
      <c r="B3" s="37" t="s">
        <v>1</v>
      </c>
      <c r="C3" s="128" t="s">
        <v>2</v>
      </c>
      <c r="D3" s="128"/>
      <c r="E3" s="128"/>
      <c r="F3" s="128"/>
      <c r="G3" s="56"/>
      <c r="H3" s="38" t="s">
        <v>3</v>
      </c>
      <c r="I3" s="37" t="s">
        <v>4</v>
      </c>
      <c r="J3" s="37" t="s">
        <v>5</v>
      </c>
    </row>
    <row r="4" spans="1:10" ht="20.25">
      <c r="A4" s="104">
        <v>1</v>
      </c>
      <c r="B4" s="100" t="s">
        <v>21</v>
      </c>
      <c r="C4" s="136" t="s">
        <v>6</v>
      </c>
      <c r="D4" s="137"/>
      <c r="E4" s="137"/>
      <c r="F4" s="138"/>
      <c r="G4" s="59" t="b">
        <v>0</v>
      </c>
      <c r="H4" s="71">
        <v>25</v>
      </c>
      <c r="I4" s="100">
        <v>25</v>
      </c>
      <c r="J4" s="64">
        <f>IF(G4=TRUE,H4,(0))</f>
        <v>0</v>
      </c>
    </row>
    <row r="5" spans="1:10" ht="20.25">
      <c r="A5" s="104"/>
      <c r="B5" s="100"/>
      <c r="C5" s="136" t="s">
        <v>7</v>
      </c>
      <c r="D5" s="137"/>
      <c r="E5" s="137"/>
      <c r="F5" s="138"/>
      <c r="G5" s="59" t="b">
        <v>0</v>
      </c>
      <c r="H5" s="71">
        <v>20</v>
      </c>
      <c r="I5" s="100"/>
      <c r="J5" s="64">
        <f t="shared" ref="J5:J6" si="0">IF(G5=TRUE,H5,(0))</f>
        <v>0</v>
      </c>
    </row>
    <row r="6" spans="1:10" ht="20.25">
      <c r="A6" s="104"/>
      <c r="B6" s="100"/>
      <c r="C6" s="139" t="s">
        <v>8</v>
      </c>
      <c r="D6" s="140"/>
      <c r="E6" s="140"/>
      <c r="F6" s="141"/>
      <c r="G6" s="145" t="b">
        <v>0</v>
      </c>
      <c r="H6" s="119">
        <v>15</v>
      </c>
      <c r="I6" s="100"/>
      <c r="J6" s="64">
        <f t="shared" si="0"/>
        <v>0</v>
      </c>
    </row>
    <row r="7" spans="1:10" ht="28.5">
      <c r="A7" s="104"/>
      <c r="B7" s="100"/>
      <c r="C7" s="142"/>
      <c r="D7" s="143"/>
      <c r="E7" s="143"/>
      <c r="F7" s="144"/>
      <c r="G7" s="146"/>
      <c r="H7" s="119"/>
      <c r="I7" s="26" t="s">
        <v>9</v>
      </c>
      <c r="J7" s="24">
        <f>IF((SUM(J4:J6))&lt;=29,SUM(J4:J6),"خطا")</f>
        <v>0</v>
      </c>
    </row>
    <row r="8" spans="1:10" ht="20.25">
      <c r="A8" s="101">
        <v>2</v>
      </c>
      <c r="B8" s="100" t="s">
        <v>53</v>
      </c>
      <c r="C8" s="34"/>
      <c r="D8" s="51" t="s">
        <v>10</v>
      </c>
      <c r="E8" s="51" t="s">
        <v>11</v>
      </c>
      <c r="F8" s="51" t="s">
        <v>12</v>
      </c>
      <c r="G8" s="55"/>
      <c r="H8" s="30"/>
      <c r="I8" s="109">
        <v>80</v>
      </c>
      <c r="J8" s="31"/>
    </row>
    <row r="9" spans="1:10" ht="21" customHeight="1">
      <c r="A9" s="116"/>
      <c r="B9" s="100"/>
      <c r="C9" s="40" t="s">
        <v>24</v>
      </c>
      <c r="D9" s="1">
        <v>0</v>
      </c>
      <c r="E9" s="1">
        <v>0</v>
      </c>
      <c r="F9" s="1">
        <v>0</v>
      </c>
      <c r="G9" s="45"/>
      <c r="H9" s="70">
        <v>1</v>
      </c>
      <c r="I9" s="110"/>
      <c r="J9" s="62">
        <f>(F9*H9)+(E9/12*H9)+(D9/365*H9)</f>
        <v>0</v>
      </c>
    </row>
    <row r="10" spans="1:10" ht="21" customHeight="1">
      <c r="A10" s="116"/>
      <c r="B10" s="100"/>
      <c r="C10" s="40" t="s">
        <v>25</v>
      </c>
      <c r="D10" s="39">
        <v>0</v>
      </c>
      <c r="E10" s="39">
        <v>0</v>
      </c>
      <c r="F10" s="39">
        <v>0</v>
      </c>
      <c r="G10" s="45"/>
      <c r="H10" s="78" t="s">
        <v>61</v>
      </c>
      <c r="I10" s="110"/>
      <c r="J10" s="62">
        <f>(F10*H10)+(E10/12*H10)+(D10/365*H10)</f>
        <v>0</v>
      </c>
    </row>
    <row r="11" spans="1:10" ht="21" customHeight="1">
      <c r="A11" s="116"/>
      <c r="B11" s="100"/>
      <c r="C11" s="40" t="s">
        <v>26</v>
      </c>
      <c r="D11" s="39">
        <v>0</v>
      </c>
      <c r="E11" s="39">
        <v>0</v>
      </c>
      <c r="F11" s="39">
        <v>0</v>
      </c>
      <c r="G11" s="45"/>
      <c r="H11" s="70">
        <v>2</v>
      </c>
      <c r="I11" s="110"/>
      <c r="J11" s="62">
        <f>(F11*H11)+(E11/12*H11)+(D11/365*H11)</f>
        <v>0</v>
      </c>
    </row>
    <row r="12" spans="1:10" ht="21" customHeight="1">
      <c r="A12" s="116"/>
      <c r="B12" s="100"/>
      <c r="C12" s="40" t="s">
        <v>27</v>
      </c>
      <c r="D12" s="39">
        <v>0</v>
      </c>
      <c r="E12" s="39">
        <v>0</v>
      </c>
      <c r="F12" s="39">
        <v>0</v>
      </c>
      <c r="G12" s="45"/>
      <c r="H12" s="78" t="s">
        <v>62</v>
      </c>
      <c r="I12" s="110"/>
      <c r="J12" s="62">
        <f>(F12*H12)+(E12/12*H12)+(D12/365*H12)</f>
        <v>0</v>
      </c>
    </row>
    <row r="13" spans="1:10" ht="21" customHeight="1">
      <c r="A13" s="116"/>
      <c r="B13" s="100"/>
      <c r="C13" s="40" t="s">
        <v>28</v>
      </c>
      <c r="D13" s="39">
        <v>0</v>
      </c>
      <c r="E13" s="39">
        <v>0</v>
      </c>
      <c r="F13" s="39">
        <v>0</v>
      </c>
      <c r="G13" s="45"/>
      <c r="H13" s="70">
        <v>3</v>
      </c>
      <c r="I13" s="110"/>
      <c r="J13" s="62">
        <f>(F13*H13)+(E13/12*H13)+(D13/365*H13)</f>
        <v>0</v>
      </c>
    </row>
    <row r="14" spans="1:10" ht="21" customHeight="1">
      <c r="A14" s="116"/>
      <c r="B14" s="117" t="s">
        <v>54</v>
      </c>
      <c r="C14" s="42" t="s">
        <v>38</v>
      </c>
      <c r="D14" s="43">
        <v>0</v>
      </c>
      <c r="E14" s="43">
        <v>0</v>
      </c>
      <c r="F14" s="43">
        <v>0</v>
      </c>
      <c r="G14" s="49"/>
      <c r="H14" s="72">
        <v>1</v>
      </c>
      <c r="I14" s="110"/>
      <c r="J14" s="62">
        <f>(F14*H9*2)+(E14/12*H9*2)+(D14/365*H9*2)</f>
        <v>0</v>
      </c>
    </row>
    <row r="15" spans="1:10" ht="21" customHeight="1">
      <c r="A15" s="116"/>
      <c r="B15" s="117"/>
      <c r="C15" s="42" t="s">
        <v>39</v>
      </c>
      <c r="D15" s="43">
        <v>0</v>
      </c>
      <c r="E15" s="43">
        <v>0</v>
      </c>
      <c r="F15" s="43">
        <v>0</v>
      </c>
      <c r="G15" s="49"/>
      <c r="H15" s="78" t="s">
        <v>61</v>
      </c>
      <c r="I15" s="110"/>
      <c r="J15" s="62">
        <f>(F15*H10*2)+(E15/12*H10*2)+(D15/365*H10*2)</f>
        <v>0</v>
      </c>
    </row>
    <row r="16" spans="1:10" ht="21" customHeight="1">
      <c r="A16" s="116"/>
      <c r="B16" s="117"/>
      <c r="C16" s="42" t="s">
        <v>40</v>
      </c>
      <c r="D16" s="43">
        <v>0</v>
      </c>
      <c r="E16" s="43">
        <v>0</v>
      </c>
      <c r="F16" s="43">
        <v>0</v>
      </c>
      <c r="G16" s="49"/>
      <c r="H16" s="72">
        <v>2</v>
      </c>
      <c r="I16" s="110"/>
      <c r="J16" s="62">
        <f>(F16*H11*2)+(E16/12*H11*2)+(D16/365*H11*2)</f>
        <v>0</v>
      </c>
    </row>
    <row r="17" spans="1:10" ht="21" customHeight="1">
      <c r="A17" s="116"/>
      <c r="B17" s="117"/>
      <c r="C17" s="42" t="s">
        <v>41</v>
      </c>
      <c r="D17" s="43">
        <v>0</v>
      </c>
      <c r="E17" s="43">
        <v>0</v>
      </c>
      <c r="F17" s="43">
        <v>0</v>
      </c>
      <c r="G17" s="49"/>
      <c r="H17" s="78" t="s">
        <v>62</v>
      </c>
      <c r="I17" s="110"/>
      <c r="J17" s="62">
        <f>(F17*H12*2)+(E17/12*H12*2)+(D17/365*H12*2)</f>
        <v>0</v>
      </c>
    </row>
    <row r="18" spans="1:10" ht="21" customHeight="1">
      <c r="A18" s="116"/>
      <c r="B18" s="117"/>
      <c r="C18" s="132" t="s">
        <v>42</v>
      </c>
      <c r="D18" s="134">
        <v>0</v>
      </c>
      <c r="E18" s="134">
        <v>0</v>
      </c>
      <c r="F18" s="134">
        <v>0</v>
      </c>
      <c r="G18" s="49"/>
      <c r="H18" s="121">
        <v>3</v>
      </c>
      <c r="I18" s="118"/>
      <c r="J18" s="62">
        <f>(F18*H13*2)+(E18/12*H13*2)+(D18/365*H13*2)</f>
        <v>0</v>
      </c>
    </row>
    <row r="19" spans="1:10" ht="28.5">
      <c r="A19" s="102"/>
      <c r="B19" s="117"/>
      <c r="C19" s="133"/>
      <c r="D19" s="135"/>
      <c r="E19" s="135"/>
      <c r="F19" s="135"/>
      <c r="G19" s="50"/>
      <c r="H19" s="122"/>
      <c r="I19" s="26" t="s">
        <v>9</v>
      </c>
      <c r="J19" s="63">
        <f>IF(SUM(J9:J18)&lt;I8,SUM(J9:J18),I8)</f>
        <v>0</v>
      </c>
    </row>
    <row r="20" spans="1:10" ht="20.25" customHeight="1">
      <c r="A20" s="101">
        <v>3</v>
      </c>
      <c r="B20" s="109" t="s">
        <v>55</v>
      </c>
      <c r="C20" s="34"/>
      <c r="D20" s="51" t="s">
        <v>10</v>
      </c>
      <c r="E20" s="51" t="s">
        <v>11</v>
      </c>
      <c r="F20" s="51" t="s">
        <v>12</v>
      </c>
      <c r="G20" s="55"/>
      <c r="H20" s="30"/>
      <c r="I20" s="109">
        <v>35</v>
      </c>
      <c r="J20" s="31"/>
    </row>
    <row r="21" spans="1:10" ht="21" customHeight="1">
      <c r="A21" s="116"/>
      <c r="B21" s="110"/>
      <c r="C21" s="36" t="s">
        <v>29</v>
      </c>
      <c r="D21" s="39">
        <v>0</v>
      </c>
      <c r="E21" s="39">
        <v>0</v>
      </c>
      <c r="F21" s="39">
        <v>0</v>
      </c>
      <c r="G21" s="52"/>
      <c r="H21" s="71">
        <v>5</v>
      </c>
      <c r="I21" s="110"/>
      <c r="J21" s="62">
        <f>(F21*H21)+(E21/12*H21)+(D21/365*H21)</f>
        <v>0</v>
      </c>
    </row>
    <row r="22" spans="1:10" ht="21" customHeight="1">
      <c r="A22" s="116"/>
      <c r="B22" s="110"/>
      <c r="C22" s="41" t="s">
        <v>30</v>
      </c>
      <c r="D22" s="45">
        <v>0</v>
      </c>
      <c r="E22" s="45">
        <v>0</v>
      </c>
      <c r="F22" s="45"/>
      <c r="G22" s="45"/>
      <c r="H22" s="70">
        <v>4</v>
      </c>
      <c r="I22" s="110"/>
      <c r="J22" s="62">
        <f t="shared" ref="J22" si="1">(F22*H22)+(E22/12*H22)+(D22/365*H22)</f>
        <v>0</v>
      </c>
    </row>
    <row r="23" spans="1:10" ht="21" customHeight="1">
      <c r="A23" s="116"/>
      <c r="B23" s="123" t="s">
        <v>57</v>
      </c>
      <c r="C23" s="42" t="s">
        <v>43</v>
      </c>
      <c r="D23" s="43">
        <v>0</v>
      </c>
      <c r="E23" s="43">
        <v>0</v>
      </c>
      <c r="F23" s="43">
        <v>0</v>
      </c>
      <c r="G23" s="43"/>
      <c r="H23" s="44">
        <v>5</v>
      </c>
      <c r="I23" s="110"/>
      <c r="J23" s="62">
        <f>(F23*H23*2)+(E23/12*H23*2)+(D23/365*H23*2)</f>
        <v>0</v>
      </c>
    </row>
    <row r="24" spans="1:10" ht="21" customHeight="1">
      <c r="A24" s="116"/>
      <c r="B24" s="124"/>
      <c r="C24" s="150" t="s">
        <v>46</v>
      </c>
      <c r="D24" s="134">
        <v>0</v>
      </c>
      <c r="E24" s="134">
        <v>0</v>
      </c>
      <c r="F24" s="134">
        <v>0</v>
      </c>
      <c r="G24" s="66"/>
      <c r="H24" s="123">
        <v>4</v>
      </c>
      <c r="I24" s="118"/>
      <c r="J24" s="62">
        <f>(F24*H24*2)+(E24/12*H24*2)+(D24/365*H24*2)</f>
        <v>0</v>
      </c>
    </row>
    <row r="25" spans="1:10" ht="23.25" customHeight="1">
      <c r="A25" s="102"/>
      <c r="B25" s="125"/>
      <c r="C25" s="151"/>
      <c r="D25" s="135"/>
      <c r="E25" s="135"/>
      <c r="F25" s="135"/>
      <c r="G25" s="74"/>
      <c r="H25" s="125"/>
      <c r="I25" s="27" t="s">
        <v>9</v>
      </c>
      <c r="J25" s="63">
        <f>IF(SUM(J21:J24)&lt;I20,SUM(J21:J24),I20)</f>
        <v>0</v>
      </c>
    </row>
    <row r="26" spans="1:10" ht="21" customHeight="1">
      <c r="A26" s="101">
        <v>4</v>
      </c>
      <c r="B26" s="100" t="s">
        <v>56</v>
      </c>
      <c r="C26" s="34"/>
      <c r="D26" s="101" t="s">
        <v>14</v>
      </c>
      <c r="E26" s="100" t="s">
        <v>23</v>
      </c>
      <c r="F26" s="100"/>
      <c r="G26" s="45"/>
      <c r="H26" s="98"/>
      <c r="I26" s="109">
        <v>10</v>
      </c>
      <c r="J26" s="105"/>
    </row>
    <row r="27" spans="1:10" ht="21.75" customHeight="1">
      <c r="A27" s="116"/>
      <c r="B27" s="106"/>
      <c r="C27" s="155" t="s">
        <v>13</v>
      </c>
      <c r="D27" s="102"/>
      <c r="E27" s="73" t="s">
        <v>11</v>
      </c>
      <c r="F27" s="73" t="s">
        <v>12</v>
      </c>
      <c r="G27" s="53"/>
      <c r="H27" s="99"/>
      <c r="I27" s="110"/>
      <c r="J27" s="105"/>
    </row>
    <row r="28" spans="1:10" ht="20.25" customHeight="1">
      <c r="A28" s="116"/>
      <c r="B28" s="106"/>
      <c r="C28" s="156"/>
      <c r="D28" s="60">
        <v>0</v>
      </c>
      <c r="E28" s="60">
        <v>0</v>
      </c>
      <c r="F28" s="60">
        <v>0</v>
      </c>
      <c r="G28" s="57"/>
      <c r="H28" s="157">
        <v>2</v>
      </c>
      <c r="I28" s="110"/>
      <c r="J28" s="23">
        <f>(E28*H28/12)+(F28*H28)</f>
        <v>0</v>
      </c>
    </row>
    <row r="29" spans="1:10" ht="34.5" customHeight="1">
      <c r="A29" s="116"/>
      <c r="B29" s="107" t="s">
        <v>58</v>
      </c>
      <c r="C29" s="160" t="s">
        <v>44</v>
      </c>
      <c r="D29" s="112">
        <v>0</v>
      </c>
      <c r="E29" s="112">
        <v>0</v>
      </c>
      <c r="F29" s="112">
        <v>0</v>
      </c>
      <c r="G29" s="57"/>
      <c r="H29" s="158"/>
      <c r="I29" s="110"/>
      <c r="J29" s="23">
        <f>((E29*H28/12)+(F29*H28))*2</f>
        <v>0</v>
      </c>
    </row>
    <row r="30" spans="1:10" ht="20.25" customHeight="1">
      <c r="A30" s="102"/>
      <c r="B30" s="108"/>
      <c r="C30" s="161"/>
      <c r="D30" s="112"/>
      <c r="E30" s="112"/>
      <c r="F30" s="112"/>
      <c r="G30" s="43"/>
      <c r="H30" s="159"/>
      <c r="I30" s="27" t="s">
        <v>9</v>
      </c>
      <c r="J30" s="22">
        <f>IF(SUM(J28:J29)&lt;I26,SUM(J28:J29),I26)</f>
        <v>0</v>
      </c>
    </row>
    <row r="31" spans="1:10" ht="20.25">
      <c r="A31" s="104">
        <v>5</v>
      </c>
      <c r="B31" s="100" t="s">
        <v>59</v>
      </c>
      <c r="C31" s="34"/>
      <c r="D31" s="100" t="s">
        <v>15</v>
      </c>
      <c r="E31" s="100"/>
      <c r="F31" s="100"/>
      <c r="G31" s="55"/>
      <c r="H31" s="30"/>
      <c r="I31" s="100">
        <v>150</v>
      </c>
      <c r="J31" s="32"/>
    </row>
    <row r="32" spans="1:10" ht="20.25">
      <c r="A32" s="104"/>
      <c r="B32" s="100"/>
      <c r="C32" s="36" t="s">
        <v>31</v>
      </c>
      <c r="D32" s="115">
        <v>0</v>
      </c>
      <c r="E32" s="115"/>
      <c r="F32" s="115"/>
      <c r="G32" s="52"/>
      <c r="H32" s="29">
        <v>0.5</v>
      </c>
      <c r="I32" s="100"/>
      <c r="J32" s="29">
        <f>H32*D32</f>
        <v>0</v>
      </c>
    </row>
    <row r="33" spans="1:10" ht="20.25">
      <c r="A33" s="104"/>
      <c r="B33" s="100"/>
      <c r="C33" s="36" t="s">
        <v>32</v>
      </c>
      <c r="D33" s="115">
        <v>0</v>
      </c>
      <c r="E33" s="115"/>
      <c r="F33" s="115"/>
      <c r="G33" s="52"/>
      <c r="H33" s="61">
        <v>1</v>
      </c>
      <c r="I33" s="100"/>
      <c r="J33" s="29">
        <f t="shared" ref="J33:J34" si="2">H33*D33</f>
        <v>0</v>
      </c>
    </row>
    <row r="34" spans="1:10" ht="20.25">
      <c r="A34" s="104"/>
      <c r="B34" s="100"/>
      <c r="C34" s="120" t="s">
        <v>33</v>
      </c>
      <c r="D34" s="115">
        <v>0</v>
      </c>
      <c r="E34" s="115"/>
      <c r="F34" s="115"/>
      <c r="G34" s="45"/>
      <c r="H34" s="113">
        <v>1.5</v>
      </c>
      <c r="I34" s="100"/>
      <c r="J34" s="29">
        <f t="shared" si="2"/>
        <v>0</v>
      </c>
    </row>
    <row r="35" spans="1:10" ht="28.5">
      <c r="A35" s="104"/>
      <c r="B35" s="100"/>
      <c r="C35" s="120"/>
      <c r="D35" s="115"/>
      <c r="E35" s="115"/>
      <c r="F35" s="115"/>
      <c r="G35" s="58"/>
      <c r="H35" s="114"/>
      <c r="I35" s="26" t="s">
        <v>9</v>
      </c>
      <c r="J35" s="22">
        <f>IF(SUM(J32:J34)&lt;I31,SUM(J32:J34),I31)</f>
        <v>0</v>
      </c>
    </row>
    <row r="36" spans="1:10" ht="24.75" customHeight="1">
      <c r="A36" s="33">
        <v>6</v>
      </c>
      <c r="B36" s="35" t="s">
        <v>16</v>
      </c>
      <c r="C36" s="152" t="s">
        <v>60</v>
      </c>
      <c r="D36" s="152"/>
      <c r="E36" s="152"/>
      <c r="F36" s="152"/>
      <c r="G36" s="54">
        <v>85</v>
      </c>
      <c r="H36" s="48">
        <v>0</v>
      </c>
      <c r="I36" s="28">
        <v>100</v>
      </c>
      <c r="J36" s="65" t="str">
        <f>IF(H36&gt;100,"خطا",IF(H36&lt;G36,"کمتر از حد نصاب",H36))</f>
        <v>کمتر از حد نصاب</v>
      </c>
    </row>
    <row r="37" spans="1:10" ht="20.25">
      <c r="A37" s="101">
        <v>7</v>
      </c>
      <c r="B37" s="109" t="s">
        <v>17</v>
      </c>
      <c r="C37" s="34"/>
      <c r="D37" s="104" t="s">
        <v>18</v>
      </c>
      <c r="E37" s="104"/>
      <c r="F37" s="104"/>
      <c r="G37" s="55"/>
      <c r="H37" s="30"/>
      <c r="I37" s="109">
        <v>30</v>
      </c>
      <c r="J37" s="31"/>
    </row>
    <row r="38" spans="1:10" ht="20.25">
      <c r="A38" s="116"/>
      <c r="B38" s="110"/>
      <c r="C38" s="36" t="s">
        <v>34</v>
      </c>
      <c r="D38" s="115">
        <v>0</v>
      </c>
      <c r="E38" s="115"/>
      <c r="F38" s="115"/>
      <c r="G38" s="52"/>
      <c r="H38" s="4">
        <v>10</v>
      </c>
      <c r="I38" s="110"/>
      <c r="J38" s="25">
        <f>D38*H38</f>
        <v>0</v>
      </c>
    </row>
    <row r="39" spans="1:10" ht="20.25">
      <c r="A39" s="116"/>
      <c r="B39" s="110"/>
      <c r="C39" s="36" t="s">
        <v>35</v>
      </c>
      <c r="D39" s="115">
        <v>0</v>
      </c>
      <c r="E39" s="115"/>
      <c r="F39" s="115"/>
      <c r="G39" s="52"/>
      <c r="H39" s="4">
        <v>7</v>
      </c>
      <c r="I39" s="110"/>
      <c r="J39" s="25">
        <f>D39*H39</f>
        <v>0</v>
      </c>
    </row>
    <row r="40" spans="1:10" ht="20.25">
      <c r="A40" s="116"/>
      <c r="B40" s="110"/>
      <c r="C40" s="90" t="s">
        <v>36</v>
      </c>
      <c r="D40" s="162">
        <v>0</v>
      </c>
      <c r="E40" s="163"/>
      <c r="F40" s="164"/>
      <c r="G40" s="45"/>
      <c r="H40" s="87">
        <v>5</v>
      </c>
      <c r="I40" s="110"/>
      <c r="J40" s="25">
        <f>D40*H40</f>
        <v>0</v>
      </c>
    </row>
    <row r="41" spans="1:10" ht="20.25">
      <c r="A41" s="116"/>
      <c r="B41" s="110"/>
      <c r="C41" s="91" t="s">
        <v>63</v>
      </c>
      <c r="D41" s="162">
        <v>0</v>
      </c>
      <c r="E41" s="163"/>
      <c r="F41" s="164"/>
      <c r="G41" s="45"/>
      <c r="H41" s="87">
        <v>4</v>
      </c>
      <c r="I41" s="118"/>
      <c r="J41" s="88">
        <f>D41*H41</f>
        <v>0</v>
      </c>
    </row>
    <row r="42" spans="1:10" s="89" customFormat="1" ht="25.5" customHeight="1">
      <c r="A42" s="102"/>
      <c r="B42" s="118"/>
      <c r="C42" s="92"/>
      <c r="D42" s="165"/>
      <c r="E42" s="166"/>
      <c r="F42" s="167"/>
      <c r="G42" s="93"/>
      <c r="H42" s="94"/>
      <c r="I42" s="26" t="s">
        <v>9</v>
      </c>
      <c r="J42" s="24">
        <f>IF(SUM(J38:J41)&lt;I37,SUM(J38:J41),I37)</f>
        <v>0</v>
      </c>
    </row>
    <row r="43" spans="1:10" ht="19.5" customHeight="1">
      <c r="A43" s="68"/>
      <c r="B43" s="67"/>
      <c r="C43" s="34"/>
      <c r="D43" s="170" t="s">
        <v>51</v>
      </c>
      <c r="E43" s="170"/>
      <c r="F43" s="170"/>
      <c r="G43" s="79"/>
      <c r="H43" s="80"/>
      <c r="I43" s="153">
        <v>70</v>
      </c>
      <c r="J43" s="81"/>
    </row>
    <row r="44" spans="1:10" ht="21" customHeight="1">
      <c r="A44" s="101">
        <v>8</v>
      </c>
      <c r="B44" s="109" t="s">
        <v>19</v>
      </c>
      <c r="C44" s="69" t="s">
        <v>49</v>
      </c>
      <c r="D44" s="168">
        <v>0</v>
      </c>
      <c r="E44" s="168"/>
      <c r="F44" s="168"/>
      <c r="G44" s="82"/>
      <c r="H44" s="83">
        <v>70</v>
      </c>
      <c r="I44" s="154"/>
      <c r="J44" s="84">
        <f>D44*H44</f>
        <v>0</v>
      </c>
    </row>
    <row r="45" spans="1:10" ht="21" customHeight="1">
      <c r="A45" s="116"/>
      <c r="B45" s="110"/>
      <c r="C45" s="41" t="s">
        <v>50</v>
      </c>
      <c r="D45" s="169">
        <v>0</v>
      </c>
      <c r="E45" s="169"/>
      <c r="F45" s="169"/>
      <c r="G45" s="82"/>
      <c r="H45" s="83">
        <v>35</v>
      </c>
      <c r="I45" s="154"/>
      <c r="J45" s="84">
        <f>D45*H45</f>
        <v>0</v>
      </c>
    </row>
    <row r="46" spans="1:10" ht="28.5" customHeight="1">
      <c r="A46" s="76"/>
      <c r="B46" s="75"/>
      <c r="C46" s="77"/>
      <c r="D46" s="147"/>
      <c r="E46" s="148"/>
      <c r="F46" s="149"/>
      <c r="G46" s="82"/>
      <c r="H46" s="85"/>
      <c r="I46" s="86" t="s">
        <v>9</v>
      </c>
      <c r="J46" s="84">
        <f>IF(SUM(J44:J45)&lt;I43,SUM(J44:J45),I43)</f>
        <v>0</v>
      </c>
    </row>
    <row r="47" spans="1:10" ht="28.5">
      <c r="A47" s="100" t="s">
        <v>20</v>
      </c>
      <c r="B47" s="100"/>
      <c r="C47" s="100"/>
      <c r="D47" s="100"/>
      <c r="E47" s="100"/>
      <c r="F47" s="100"/>
      <c r="G47" s="100"/>
      <c r="H47" s="100"/>
      <c r="I47" s="103" t="e">
        <f>J7+J19+J25+J30+J35+J36+J42+J46</f>
        <v>#VALUE!</v>
      </c>
      <c r="J47" s="103"/>
    </row>
    <row r="48" spans="1:10" ht="20.25">
      <c r="A48" s="2"/>
      <c r="B48" s="3"/>
      <c r="C48" s="3"/>
      <c r="D48" s="3"/>
      <c r="E48" s="3"/>
      <c r="F48" s="3"/>
      <c r="G48" s="3"/>
      <c r="H48" s="3"/>
      <c r="I48" s="111" t="e">
        <f>IF(I47&lt;F49,"کمبود امتیاز="&amp;F50,"تایید")</f>
        <v>#VALUE!</v>
      </c>
      <c r="J48" s="111"/>
    </row>
    <row r="49" spans="1:10" ht="20.25" hidden="1">
      <c r="A49" s="6"/>
      <c r="B49" s="7"/>
      <c r="C49" s="7"/>
      <c r="D49" s="7"/>
      <c r="E49" s="7"/>
      <c r="F49" s="47">
        <f>IF(H49=TRUE,360,380)</f>
        <v>360</v>
      </c>
      <c r="G49" s="47"/>
      <c r="H49" s="3" t="b">
        <v>1</v>
      </c>
      <c r="I49" s="8"/>
      <c r="J49" s="9"/>
    </row>
    <row r="50" spans="1:10" ht="20.25" hidden="1">
      <c r="A50" s="6"/>
      <c r="B50" s="7"/>
      <c r="C50" s="7"/>
      <c r="D50" s="7"/>
      <c r="E50" s="7"/>
      <c r="F50" s="46" t="e">
        <f>ROUND((F49-I47),2)</f>
        <v>#VALUE!</v>
      </c>
      <c r="G50" s="46"/>
      <c r="H50" s="7"/>
      <c r="I50" s="8"/>
      <c r="J50" s="9"/>
    </row>
    <row r="51" spans="1:10" ht="20.25">
      <c r="A51" s="6"/>
      <c r="B51" s="7"/>
      <c r="C51" s="7"/>
      <c r="D51" s="7"/>
      <c r="E51" s="7"/>
      <c r="F51" s="7"/>
      <c r="G51" s="7"/>
      <c r="H51" s="7"/>
      <c r="I51" s="8"/>
      <c r="J51" s="9"/>
    </row>
    <row r="52" spans="1:10" ht="27" customHeight="1">
      <c r="A52" s="10"/>
      <c r="B52" s="11" t="s">
        <v>47</v>
      </c>
      <c r="C52" s="12"/>
      <c r="D52" s="13"/>
      <c r="E52" s="97" t="s">
        <v>48</v>
      </c>
      <c r="F52" s="97"/>
      <c r="G52" s="97"/>
      <c r="H52" s="97"/>
      <c r="I52" s="97"/>
      <c r="J52" s="14"/>
    </row>
    <row r="53" spans="1:10" ht="27" customHeight="1">
      <c r="A53" s="10"/>
      <c r="B53" s="11" t="s">
        <v>22</v>
      </c>
      <c r="C53" s="12"/>
      <c r="D53" s="95" t="s">
        <v>45</v>
      </c>
      <c r="E53" s="95"/>
      <c r="F53" s="95"/>
      <c r="G53" s="95"/>
      <c r="H53" s="95"/>
      <c r="I53" s="95"/>
      <c r="J53" s="96"/>
    </row>
    <row r="54" spans="1:10">
      <c r="A54" s="15"/>
      <c r="B54" s="16"/>
      <c r="C54" s="17"/>
      <c r="D54" s="16"/>
      <c r="E54" s="16"/>
      <c r="F54" s="16"/>
      <c r="G54" s="16"/>
      <c r="H54" s="18"/>
      <c r="I54" s="16"/>
      <c r="J54" s="19"/>
    </row>
  </sheetData>
  <sheetProtection password="CC23" sheet="1" objects="1" scenarios="1" formatCells="0"/>
  <dataConsolidate/>
  <mergeCells count="74">
    <mergeCell ref="I37:I41"/>
    <mergeCell ref="B44:B45"/>
    <mergeCell ref="A44:A45"/>
    <mergeCell ref="D40:F40"/>
    <mergeCell ref="B37:B42"/>
    <mergeCell ref="D42:F42"/>
    <mergeCell ref="A37:A42"/>
    <mergeCell ref="D41:F41"/>
    <mergeCell ref="D44:F44"/>
    <mergeCell ref="D45:F45"/>
    <mergeCell ref="D43:F43"/>
    <mergeCell ref="D46:F46"/>
    <mergeCell ref="I20:I24"/>
    <mergeCell ref="C24:C25"/>
    <mergeCell ref="D24:D25"/>
    <mergeCell ref="E24:E25"/>
    <mergeCell ref="F24:F25"/>
    <mergeCell ref="H24:H25"/>
    <mergeCell ref="D38:F38"/>
    <mergeCell ref="D39:F39"/>
    <mergeCell ref="C36:F36"/>
    <mergeCell ref="I43:I45"/>
    <mergeCell ref="C27:C28"/>
    <mergeCell ref="D32:F32"/>
    <mergeCell ref="D33:F33"/>
    <mergeCell ref="H28:H30"/>
    <mergeCell ref="C29:C30"/>
    <mergeCell ref="A20:A25"/>
    <mergeCell ref="B20:B22"/>
    <mergeCell ref="B23:B25"/>
    <mergeCell ref="A1:J1"/>
    <mergeCell ref="B4:B7"/>
    <mergeCell ref="C3:F3"/>
    <mergeCell ref="A2:J2"/>
    <mergeCell ref="C18:C19"/>
    <mergeCell ref="D18:D19"/>
    <mergeCell ref="E18:E19"/>
    <mergeCell ref="F18:F19"/>
    <mergeCell ref="C4:F4"/>
    <mergeCell ref="C5:F5"/>
    <mergeCell ref="C6:F7"/>
    <mergeCell ref="G6:G7"/>
    <mergeCell ref="B31:B35"/>
    <mergeCell ref="I4:I6"/>
    <mergeCell ref="H34:H35"/>
    <mergeCell ref="A31:A35"/>
    <mergeCell ref="D31:F31"/>
    <mergeCell ref="I31:I34"/>
    <mergeCell ref="D34:F35"/>
    <mergeCell ref="A8:A19"/>
    <mergeCell ref="A26:A30"/>
    <mergeCell ref="A4:A7"/>
    <mergeCell ref="B8:B13"/>
    <mergeCell ref="B14:B19"/>
    <mergeCell ref="I8:I18"/>
    <mergeCell ref="H6:H7"/>
    <mergeCell ref="C34:C35"/>
    <mergeCell ref="H18:H19"/>
    <mergeCell ref="D53:J53"/>
    <mergeCell ref="E52:I52"/>
    <mergeCell ref="H26:H27"/>
    <mergeCell ref="E26:F26"/>
    <mergeCell ref="D26:D27"/>
    <mergeCell ref="A47:H47"/>
    <mergeCell ref="I47:J47"/>
    <mergeCell ref="D37:F37"/>
    <mergeCell ref="J26:J27"/>
    <mergeCell ref="B26:B28"/>
    <mergeCell ref="B29:B30"/>
    <mergeCell ref="I26:I29"/>
    <mergeCell ref="I48:J48"/>
    <mergeCell ref="D29:D30"/>
    <mergeCell ref="E29:E30"/>
    <mergeCell ref="F29:F30"/>
  </mergeCells>
  <conditionalFormatting sqref="J7">
    <cfRule type="containsText" dxfId="0" priority="1" operator="containsText" text="خطا">
      <formula>NOT(ISERROR(SEARCH("خطا",J7)))</formula>
    </cfRule>
  </conditionalFormatting>
  <dataValidations disablePrompts="1" count="1">
    <dataValidation allowBlank="1" showInputMessage="1" showErrorMessage="1" errorTitle="اصلاح شود" promptTitle="اصلاح" sqref="J7"/>
  </dataValidations>
  <printOptions horizontalCentered="1" verticalCentered="1"/>
  <pageMargins left="0.25" right="0.25" top="0.15748031496063" bottom="0.15748031496063" header="0.31496062992126" footer="0.31496062992126"/>
  <pageSetup paperSize="9" scale="7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عالی</vt:lpstr>
      <vt:lpstr>عالی!Print_Area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2025-04-26T06:04:59Z</dcterms:modified>
</cp:coreProperties>
</file>